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655" windowHeight="6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9" i="1"/>
  <c r="D19"/>
  <c r="E19" s="1"/>
  <c r="C20"/>
  <c r="D20" s="1"/>
  <c r="E20" s="1"/>
  <c r="E18"/>
  <c r="E16"/>
  <c r="E15"/>
  <c r="D18"/>
  <c r="D16"/>
  <c r="D15"/>
  <c r="D14"/>
  <c r="E14" s="1"/>
  <c r="C18"/>
  <c r="C16"/>
  <c r="C3"/>
  <c r="D3" s="1"/>
  <c r="E3" s="1"/>
  <c r="C6"/>
  <c r="D6" s="1"/>
  <c r="E6" s="1"/>
  <c r="C15"/>
  <c r="C14"/>
  <c r="A12"/>
  <c r="C12" s="1"/>
  <c r="D12" s="1"/>
  <c r="E12" s="1"/>
  <c r="A11"/>
  <c r="C11" s="1"/>
  <c r="D11" s="1"/>
  <c r="E11" s="1"/>
  <c r="A10"/>
  <c r="C10" s="1"/>
  <c r="D10" s="1"/>
  <c r="E10" s="1"/>
  <c r="A9"/>
  <c r="C9" s="1"/>
  <c r="D9" s="1"/>
  <c r="E9" s="1"/>
  <c r="A6"/>
  <c r="A5"/>
  <c r="C5" s="1"/>
  <c r="A4"/>
  <c r="C4" l="1"/>
  <c r="D4" s="1"/>
  <c r="E4" s="1"/>
  <c r="D5"/>
  <c r="E5" s="1"/>
</calcChain>
</file>

<file path=xl/sharedStrings.xml><?xml version="1.0" encoding="utf-8"?>
<sst xmlns="http://schemas.openxmlformats.org/spreadsheetml/2006/main" count="29" uniqueCount="28">
  <si>
    <t>CONTROL</t>
    <phoneticPr fontId="1" type="noConversion"/>
  </si>
  <si>
    <t>DEAD</t>
    <phoneticPr fontId="1" type="noConversion"/>
  </si>
  <si>
    <t>PPAR</t>
    <phoneticPr fontId="1" type="noConversion"/>
  </si>
  <si>
    <t>all</t>
    <phoneticPr fontId="1" type="noConversion"/>
  </si>
  <si>
    <t>独立样本检验</t>
  </si>
  <si>
    <t>方差方程的 Levene 检验</t>
  </si>
  <si>
    <t>均值方程的 t 检验</t>
  </si>
  <si>
    <t>F</t>
  </si>
  <si>
    <t>Sig.</t>
  </si>
  <si>
    <t>t</t>
  </si>
  <si>
    <t>df</t>
  </si>
  <si>
    <t>Sig.(双侧)</t>
  </si>
  <si>
    <t>均值差值</t>
  </si>
  <si>
    <t>标准误差值</t>
  </si>
  <si>
    <t>差分的 95% 置信区间</t>
  </si>
  <si>
    <t>下限</t>
  </si>
  <si>
    <t>上限</t>
  </si>
  <si>
    <t>数据</t>
  </si>
  <si>
    <t>假设方差相等</t>
  </si>
  <si>
    <t>假设方差不相等</t>
  </si>
  <si>
    <t>组统计量</t>
  </si>
  <si>
    <t>组别</t>
  </si>
  <si>
    <t>N</t>
  </si>
  <si>
    <t>均值</t>
  </si>
  <si>
    <t>标准差</t>
  </si>
  <si>
    <t>均值的标准误</t>
  </si>
  <si>
    <t>1.00</t>
  </si>
  <si>
    <t>2.00</t>
  </si>
</sst>
</file>

<file path=xl/styles.xml><?xml version="1.0" encoding="utf-8"?>
<styleSheet xmlns="http://schemas.openxmlformats.org/spreadsheetml/2006/main">
  <numFmts count="5">
    <numFmt numFmtId="180" formatCode="###0.000"/>
    <numFmt numFmtId="181" formatCode="####.000"/>
    <numFmt numFmtId="182" formatCode="###0"/>
    <numFmt numFmtId="183" formatCode="###0.00000"/>
    <numFmt numFmtId="184" formatCode="###0.0000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</font>
    <font>
      <b/>
      <sz val="9"/>
      <color indexed="8"/>
      <name val="PMingLiU"/>
    </font>
    <font>
      <sz val="9"/>
      <color indexed="8"/>
      <name val="MingLiU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6">
    <xf numFmtId="0" fontId="0" fillId="0" borderId="0" xfId="0">
      <alignment vertical="center"/>
    </xf>
    <xf numFmtId="0" fontId="3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0" borderId="5" xfId="1" applyFont="1" applyBorder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4" fillId="0" borderId="10" xfId="1" applyFont="1" applyBorder="1" applyAlignment="1">
      <alignment horizontal="center" wrapText="1"/>
    </xf>
    <xf numFmtId="0" fontId="4" fillId="0" borderId="11" xfId="1" applyFont="1" applyBorder="1" applyAlignment="1">
      <alignment horizontal="left" wrapText="1"/>
    </xf>
    <xf numFmtId="0" fontId="4" fillId="0" borderId="12" xfId="1" applyFont="1" applyBorder="1" applyAlignment="1">
      <alignment horizontal="left" wrapText="1"/>
    </xf>
    <xf numFmtId="0" fontId="4" fillId="0" borderId="13" xfId="1" applyFont="1" applyBorder="1" applyAlignment="1">
      <alignment horizontal="center" wrapText="1"/>
    </xf>
    <xf numFmtId="0" fontId="4" fillId="0" borderId="14" xfId="1" applyFont="1" applyBorder="1" applyAlignment="1">
      <alignment horizontal="center" wrapText="1"/>
    </xf>
    <xf numFmtId="0" fontId="4" fillId="0" borderId="14" xfId="1" applyFont="1" applyBorder="1" applyAlignment="1">
      <alignment horizontal="center" wrapText="1"/>
    </xf>
    <xf numFmtId="0" fontId="4" fillId="0" borderId="15" xfId="1" applyFont="1" applyBorder="1" applyAlignment="1">
      <alignment horizontal="center" wrapText="1"/>
    </xf>
    <xf numFmtId="0" fontId="4" fillId="0" borderId="1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left" vertical="top" wrapText="1"/>
    </xf>
    <xf numFmtId="180" fontId="4" fillId="0" borderId="16" xfId="1" applyNumberFormat="1" applyFont="1" applyBorder="1" applyAlignment="1">
      <alignment horizontal="right" vertical="top"/>
    </xf>
    <xf numFmtId="181" fontId="4" fillId="0" borderId="17" xfId="1" applyNumberFormat="1" applyFont="1" applyBorder="1" applyAlignment="1">
      <alignment horizontal="right" vertical="top"/>
    </xf>
    <xf numFmtId="180" fontId="4" fillId="0" borderId="17" xfId="1" applyNumberFormat="1" applyFont="1" applyBorder="1" applyAlignment="1">
      <alignment horizontal="right" vertical="top"/>
    </xf>
    <xf numFmtId="182" fontId="4" fillId="0" borderId="17" xfId="1" applyNumberFormat="1" applyFont="1" applyBorder="1" applyAlignment="1">
      <alignment horizontal="right" vertical="top"/>
    </xf>
    <xf numFmtId="183" fontId="4" fillId="0" borderId="17" xfId="1" applyNumberFormat="1" applyFont="1" applyBorder="1" applyAlignment="1">
      <alignment horizontal="right" vertical="top"/>
    </xf>
    <xf numFmtId="183" fontId="4" fillId="0" borderId="18" xfId="1" applyNumberFormat="1" applyFont="1" applyBorder="1" applyAlignment="1">
      <alignment horizontal="right" vertical="top"/>
    </xf>
    <xf numFmtId="0" fontId="4" fillId="0" borderId="11" xfId="1" applyFont="1" applyBorder="1" applyAlignment="1">
      <alignment horizontal="left" vertical="top" wrapText="1"/>
    </xf>
    <xf numFmtId="0" fontId="4" fillId="0" borderId="12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left" vertical="top" wrapText="1"/>
    </xf>
    <xf numFmtId="180" fontId="4" fillId="0" borderId="20" xfId="1" applyNumberFormat="1" applyFont="1" applyBorder="1" applyAlignment="1">
      <alignment horizontal="right" vertical="top"/>
    </xf>
    <xf numFmtId="181" fontId="4" fillId="0" borderId="20" xfId="1" applyNumberFormat="1" applyFont="1" applyBorder="1" applyAlignment="1">
      <alignment horizontal="right" vertical="top"/>
    </xf>
    <xf numFmtId="183" fontId="4" fillId="0" borderId="20" xfId="1" applyNumberFormat="1" applyFont="1" applyBorder="1" applyAlignment="1">
      <alignment horizontal="right" vertical="top"/>
    </xf>
    <xf numFmtId="183" fontId="4" fillId="0" borderId="21" xfId="1" applyNumberFormat="1" applyFont="1" applyBorder="1" applyAlignment="1">
      <alignment horizontal="right" vertical="top"/>
    </xf>
    <xf numFmtId="0" fontId="2" fillId="0" borderId="0" xfId="1"/>
    <xf numFmtId="0" fontId="4" fillId="0" borderId="22" xfId="1" applyFont="1" applyBorder="1" applyAlignment="1">
      <alignment horizontal="left" wrapText="1"/>
    </xf>
    <xf numFmtId="0" fontId="4" fillId="0" borderId="23" xfId="1" applyFont="1" applyBorder="1" applyAlignment="1">
      <alignment horizontal="left" wrapText="1"/>
    </xf>
    <xf numFmtId="0" fontId="4" fillId="0" borderId="24" xfId="1" applyFont="1" applyBorder="1" applyAlignment="1">
      <alignment horizontal="center" wrapText="1"/>
    </xf>
    <xf numFmtId="0" fontId="4" fillId="0" borderId="25" xfId="1" applyFont="1" applyBorder="1" applyAlignment="1">
      <alignment horizontal="center" wrapText="1"/>
    </xf>
    <xf numFmtId="0" fontId="4" fillId="0" borderId="26" xfId="1" applyFont="1" applyBorder="1" applyAlignment="1">
      <alignment horizontal="center" wrapText="1"/>
    </xf>
    <xf numFmtId="0" fontId="4" fillId="0" borderId="2" xfId="1" applyFont="1" applyBorder="1" applyAlignment="1">
      <alignment horizontal="left" vertical="top"/>
    </xf>
    <xf numFmtId="182" fontId="4" fillId="0" borderId="16" xfId="1" applyNumberFormat="1" applyFont="1" applyBorder="1" applyAlignment="1">
      <alignment horizontal="right" vertical="top"/>
    </xf>
    <xf numFmtId="184" fontId="4" fillId="0" borderId="17" xfId="1" applyNumberFormat="1" applyFont="1" applyBorder="1" applyAlignment="1">
      <alignment horizontal="right" vertical="top"/>
    </xf>
    <xf numFmtId="0" fontId="4" fillId="0" borderId="12" xfId="1" applyFont="1" applyBorder="1" applyAlignment="1">
      <alignment horizontal="left" vertical="top"/>
    </xf>
    <xf numFmtId="182" fontId="4" fillId="0" borderId="19" xfId="1" applyNumberFormat="1" applyFont="1" applyBorder="1" applyAlignment="1">
      <alignment horizontal="right" vertical="top"/>
    </xf>
    <xf numFmtId="184" fontId="4" fillId="0" borderId="20" xfId="1" applyNumberFormat="1" applyFont="1" applyBorder="1" applyAlignment="1">
      <alignment horizontal="right" vertical="top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3"/>
  <sheetViews>
    <sheetView tabSelected="1" workbookViewId="0">
      <selection activeCell="M22" sqref="M22"/>
    </sheetView>
  </sheetViews>
  <sheetFormatPr defaultRowHeight="13.5"/>
  <sheetData>
    <row r="1" spans="1:18">
      <c r="A1" t="s">
        <v>0</v>
      </c>
    </row>
    <row r="2" spans="1:18">
      <c r="A2" t="s">
        <v>3</v>
      </c>
      <c r="B2" t="s">
        <v>1</v>
      </c>
    </row>
    <row r="3" spans="1:18">
      <c r="A3">
        <v>28</v>
      </c>
      <c r="B3">
        <v>3</v>
      </c>
      <c r="C3">
        <f>A3-B3</f>
        <v>25</v>
      </c>
      <c r="D3">
        <f>C3/A3</f>
        <v>0.8928571428571429</v>
      </c>
      <c r="E3">
        <f>D3*100</f>
        <v>89.285714285714292</v>
      </c>
    </row>
    <row r="4" spans="1:18">
      <c r="A4">
        <f>78+79</f>
        <v>157</v>
      </c>
      <c r="B4">
        <v>10</v>
      </c>
      <c r="C4">
        <f t="shared" ref="C4:C6" si="0">A4-B4</f>
        <v>147</v>
      </c>
      <c r="D4">
        <f t="shared" ref="D4:D6" si="1">C4/A4</f>
        <v>0.93630573248407645</v>
      </c>
      <c r="E4">
        <f t="shared" ref="E4:E6" si="2">D4*100</f>
        <v>93.630573248407643</v>
      </c>
    </row>
    <row r="5" spans="1:18">
      <c r="A5">
        <f>58+42</f>
        <v>100</v>
      </c>
      <c r="B5">
        <v>11</v>
      </c>
      <c r="C5">
        <f t="shared" si="0"/>
        <v>89</v>
      </c>
      <c r="D5">
        <f t="shared" si="1"/>
        <v>0.89</v>
      </c>
      <c r="E5">
        <f t="shared" si="2"/>
        <v>89</v>
      </c>
    </row>
    <row r="6" spans="1:18">
      <c r="A6">
        <f>20+17</f>
        <v>37</v>
      </c>
      <c r="B6">
        <v>5</v>
      </c>
      <c r="C6">
        <f t="shared" si="0"/>
        <v>32</v>
      </c>
      <c r="D6">
        <f t="shared" si="1"/>
        <v>0.86486486486486491</v>
      </c>
      <c r="E6">
        <f t="shared" si="2"/>
        <v>86.486486486486484</v>
      </c>
    </row>
    <row r="8" spans="1:18">
      <c r="A8" t="s">
        <v>2</v>
      </c>
    </row>
    <row r="9" spans="1:18">
      <c r="A9">
        <f>10+11</f>
        <v>21</v>
      </c>
      <c r="B9">
        <v>3</v>
      </c>
      <c r="C9">
        <f>A9-B9</f>
        <v>18</v>
      </c>
      <c r="D9">
        <f>C9/A9</f>
        <v>0.8571428571428571</v>
      </c>
      <c r="E9">
        <f>D9*100</f>
        <v>85.714285714285708</v>
      </c>
    </row>
    <row r="10" spans="1:18" ht="14.25" thickBot="1">
      <c r="A10">
        <f>20+19</f>
        <v>39</v>
      </c>
      <c r="B10">
        <v>6</v>
      </c>
      <c r="C10">
        <f t="shared" ref="C10:C11" si="3">A10-B10</f>
        <v>33</v>
      </c>
      <c r="D10">
        <f t="shared" ref="D10:D11" si="4">C10/A10</f>
        <v>0.84615384615384615</v>
      </c>
      <c r="E10">
        <f t="shared" ref="E10:E12" si="5">D10*100</f>
        <v>84.615384615384613</v>
      </c>
      <c r="H10" s="1" t="s">
        <v>4</v>
      </c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4.25" thickTop="1">
      <c r="A11">
        <f>14+13</f>
        <v>27</v>
      </c>
      <c r="B11">
        <v>5</v>
      </c>
      <c r="C11">
        <f t="shared" si="3"/>
        <v>22</v>
      </c>
      <c r="D11">
        <f t="shared" si="4"/>
        <v>0.81481481481481477</v>
      </c>
      <c r="E11">
        <f t="shared" si="5"/>
        <v>81.481481481481481</v>
      </c>
      <c r="H11" s="2"/>
      <c r="I11" s="3"/>
      <c r="J11" s="4" t="s">
        <v>5</v>
      </c>
      <c r="K11" s="5"/>
      <c r="L11" s="5" t="s">
        <v>6</v>
      </c>
      <c r="M11" s="5"/>
      <c r="N11" s="5"/>
      <c r="O11" s="5"/>
      <c r="P11" s="5"/>
      <c r="Q11" s="5"/>
      <c r="R11" s="6"/>
    </row>
    <row r="12" spans="1:18">
      <c r="A12">
        <f>15+7</f>
        <v>22</v>
      </c>
      <c r="B12">
        <v>7</v>
      </c>
      <c r="C12">
        <f>A12-B12</f>
        <v>15</v>
      </c>
      <c r="D12">
        <f>C12/A12</f>
        <v>0.68181818181818177</v>
      </c>
      <c r="E12">
        <f t="shared" si="5"/>
        <v>68.181818181818173</v>
      </c>
      <c r="H12" s="7"/>
      <c r="I12" s="8"/>
      <c r="J12" s="9" t="s">
        <v>7</v>
      </c>
      <c r="K12" s="10" t="s">
        <v>8</v>
      </c>
      <c r="L12" s="10" t="s">
        <v>9</v>
      </c>
      <c r="M12" s="10" t="s">
        <v>10</v>
      </c>
      <c r="N12" s="10" t="s">
        <v>11</v>
      </c>
      <c r="O12" s="10" t="s">
        <v>12</v>
      </c>
      <c r="P12" s="10" t="s">
        <v>13</v>
      </c>
      <c r="Q12" s="10" t="s">
        <v>14</v>
      </c>
      <c r="R12" s="11"/>
    </row>
    <row r="13" spans="1:18" ht="14.25" thickBot="1">
      <c r="H13" s="12"/>
      <c r="I13" s="13"/>
      <c r="J13" s="14"/>
      <c r="K13" s="15"/>
      <c r="L13" s="15"/>
      <c r="M13" s="15"/>
      <c r="N13" s="15"/>
      <c r="O13" s="15"/>
      <c r="P13" s="15"/>
      <c r="Q13" s="16" t="s">
        <v>15</v>
      </c>
      <c r="R13" s="17" t="s">
        <v>16</v>
      </c>
    </row>
    <row r="14" spans="1:18" ht="23.25" thickTop="1">
      <c r="A14">
        <v>60</v>
      </c>
      <c r="C14">
        <f>25+28</f>
        <v>53</v>
      </c>
      <c r="D14">
        <f>C14/A14</f>
        <v>0.8833333333333333</v>
      </c>
      <c r="E14">
        <f>D14*100</f>
        <v>88.333333333333329</v>
      </c>
      <c r="H14" s="18" t="s">
        <v>17</v>
      </c>
      <c r="I14" s="19" t="s">
        <v>18</v>
      </c>
      <c r="J14" s="20">
        <v>10.429294690208334</v>
      </c>
      <c r="K14" s="21">
        <v>8.0231860897932335E-3</v>
      </c>
      <c r="L14" s="22">
        <v>4.6003930751747601</v>
      </c>
      <c r="M14" s="23">
        <v>11</v>
      </c>
      <c r="N14" s="21">
        <v>7.6443708301832819E-4</v>
      </c>
      <c r="O14" s="24">
        <v>16.030780412380963</v>
      </c>
      <c r="P14" s="24">
        <v>3.4846544959143486</v>
      </c>
      <c r="Q14" s="24">
        <v>8.3611075788268732</v>
      </c>
      <c r="R14" s="25">
        <v>23.700453245935051</v>
      </c>
    </row>
    <row r="15" spans="1:18" ht="23.25" thickBot="1">
      <c r="A15">
        <v>75</v>
      </c>
      <c r="C15">
        <f>23+39</f>
        <v>62</v>
      </c>
      <c r="D15">
        <f t="shared" ref="D15:D16" si="6">C15/A15</f>
        <v>0.82666666666666666</v>
      </c>
      <c r="E15">
        <f t="shared" ref="E15:E16" si="7">D15*100</f>
        <v>82.666666666666671</v>
      </c>
      <c r="H15" s="26"/>
      <c r="I15" s="27" t="s">
        <v>19</v>
      </c>
      <c r="J15" s="28"/>
      <c r="K15" s="29"/>
      <c r="L15" s="30">
        <v>4.3206213926980075</v>
      </c>
      <c r="M15" s="30">
        <v>6.2613438309977774</v>
      </c>
      <c r="N15" s="31">
        <v>4.5103014523493554E-3</v>
      </c>
      <c r="O15" s="32">
        <v>16.030780412380963</v>
      </c>
      <c r="P15" s="32">
        <v>3.7102951069662136</v>
      </c>
      <c r="Q15" s="32">
        <v>7.0430852569310201</v>
      </c>
      <c r="R15" s="33">
        <v>25.018475567830905</v>
      </c>
    </row>
    <row r="16" spans="1:18" ht="14.25" thickTop="1">
      <c r="A16">
        <v>52</v>
      </c>
      <c r="C16">
        <f>35+11</f>
        <v>46</v>
      </c>
      <c r="D16">
        <f t="shared" si="6"/>
        <v>0.88461538461538458</v>
      </c>
      <c r="E16">
        <f t="shared" si="7"/>
        <v>88.461538461538453</v>
      </c>
    </row>
    <row r="18" spans="1:14">
      <c r="A18">
        <v>32</v>
      </c>
      <c r="C18">
        <f>14+8</f>
        <v>22</v>
      </c>
      <c r="D18">
        <f>C18/A18</f>
        <v>0.6875</v>
      </c>
      <c r="E18">
        <f>D18*100</f>
        <v>68.75</v>
      </c>
    </row>
    <row r="19" spans="1:14">
      <c r="A19">
        <v>26</v>
      </c>
      <c r="C19">
        <f>6+11</f>
        <v>17</v>
      </c>
      <c r="D19">
        <f t="shared" ref="D19:D20" si="8">C19/A19</f>
        <v>0.65384615384615385</v>
      </c>
      <c r="E19">
        <f t="shared" ref="E19:E20" si="9">D19*100</f>
        <v>65.384615384615387</v>
      </c>
    </row>
    <row r="20" spans="1:14" ht="14.25" thickBot="1">
      <c r="A20">
        <v>20</v>
      </c>
      <c r="C20">
        <f>9+4</f>
        <v>13</v>
      </c>
      <c r="D20">
        <f t="shared" si="8"/>
        <v>0.65</v>
      </c>
      <c r="E20">
        <f>D20*100</f>
        <v>65</v>
      </c>
      <c r="H20" s="1" t="s">
        <v>20</v>
      </c>
      <c r="I20" s="1"/>
      <c r="J20" s="1"/>
      <c r="K20" s="1"/>
      <c r="L20" s="1"/>
      <c r="M20" s="1"/>
      <c r="N20" s="34"/>
    </row>
    <row r="21" spans="1:14" ht="24.75" thickTop="1" thickBot="1">
      <c r="H21" s="35" t="s">
        <v>21</v>
      </c>
      <c r="I21" s="36"/>
      <c r="J21" s="37" t="s">
        <v>22</v>
      </c>
      <c r="K21" s="38" t="s">
        <v>23</v>
      </c>
      <c r="L21" s="38" t="s">
        <v>24</v>
      </c>
      <c r="M21" s="39" t="s">
        <v>25</v>
      </c>
      <c r="N21" s="34"/>
    </row>
    <row r="22" spans="1:14" ht="14.25" thickTop="1">
      <c r="H22" s="18" t="s">
        <v>17</v>
      </c>
      <c r="I22" s="40" t="s">
        <v>26</v>
      </c>
      <c r="J22" s="41">
        <v>7</v>
      </c>
      <c r="K22" s="42">
        <v>88.266330355714302</v>
      </c>
      <c r="L22" s="24">
        <v>3.2893563140147166</v>
      </c>
      <c r="M22" s="25">
        <v>1.2432598257661467</v>
      </c>
      <c r="N22" s="34"/>
    </row>
    <row r="23" spans="1:14" ht="14.25" thickBot="1">
      <c r="H23" s="26"/>
      <c r="I23" s="43" t="s">
        <v>27</v>
      </c>
      <c r="J23" s="44">
        <v>6</v>
      </c>
      <c r="K23" s="45">
        <v>72.235549943333339</v>
      </c>
      <c r="L23" s="32">
        <v>8.5629182361202147</v>
      </c>
      <c r="M23" s="33">
        <v>3.495796731277915</v>
      </c>
      <c r="N23" s="34"/>
    </row>
  </sheetData>
  <mergeCells count="16">
    <mergeCell ref="P12:P13"/>
    <mergeCell ref="Q12:R12"/>
    <mergeCell ref="H14:H15"/>
    <mergeCell ref="H20:M20"/>
    <mergeCell ref="H21:I21"/>
    <mergeCell ref="H22:H23"/>
    <mergeCell ref="H10:R10"/>
    <mergeCell ref="H11:I13"/>
    <mergeCell ref="J11:K11"/>
    <mergeCell ref="L11:R11"/>
    <mergeCell ref="J12:J13"/>
    <mergeCell ref="K12:K13"/>
    <mergeCell ref="L12:L13"/>
    <mergeCell ref="M12:M13"/>
    <mergeCell ref="N12:N13"/>
    <mergeCell ref="O12:O1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gcy</dc:creator>
  <cp:lastModifiedBy>gcy</cp:lastModifiedBy>
  <dcterms:created xsi:type="dcterms:W3CDTF">2018-07-29T09:43:25Z</dcterms:created>
  <dcterms:modified xsi:type="dcterms:W3CDTF">2018-07-30T06:11:20Z</dcterms:modified>
</cp:coreProperties>
</file>